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560" yWindow="560" windowWidth="25040" windowHeight="14960"/>
  </bookViews>
  <sheets>
    <sheet name="calcul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  <c r="C47" i="1"/>
  <c r="C48" i="1"/>
  <c r="C21" i="1"/>
  <c r="C20" i="1"/>
  <c r="C19" i="1"/>
  <c r="C18" i="1"/>
  <c r="C17" i="1"/>
  <c r="C49" i="1"/>
  <c r="C50" i="1"/>
</calcChain>
</file>

<file path=xl/sharedStrings.xml><?xml version="1.0" encoding="utf-8"?>
<sst xmlns="http://schemas.openxmlformats.org/spreadsheetml/2006/main" count="53" uniqueCount="51">
  <si>
    <t xml:space="preserve"> </t>
  </si>
  <si>
    <t xml:space="preserve"> Prix TTC vente public / unité :</t>
  </si>
  <si>
    <t xml:space="preserve"> Prix de gros HT / unité : </t>
  </si>
  <si>
    <t xml:space="preserve"> Fabriqué (usine) en France</t>
  </si>
  <si>
    <t xml:space="preserve"> Autoproduction</t>
  </si>
  <si>
    <t>CONFIGURATION DES TAUX</t>
  </si>
  <si>
    <t xml:space="preserve"> Single minima</t>
  </si>
  <si>
    <t xml:space="preserve"> CD minim</t>
  </si>
  <si>
    <t xml:space="preserve"> Ratio œuvres SACEM</t>
  </si>
  <si>
    <t xml:space="preserve"> Taux SDRM sur PGHT</t>
  </si>
  <si>
    <t xml:space="preserve"> Taux SDRM sur PV TTC</t>
  </si>
  <si>
    <t xml:space="preserve"> Nombre max offerts</t>
  </si>
  <si>
    <t xml:space="preserve"> Taux TVA</t>
  </si>
  <si>
    <t xml:space="preserve"> Vinyle minima</t>
  </si>
  <si>
    <t xml:space="preserve"> REDEVANCE APPROXIMATIVE </t>
  </si>
  <si>
    <t xml:space="preserve"> SDRM nette de taxes</t>
  </si>
  <si>
    <t xml:space="preserve">OUTILS DE CALCUL PREVISIONNEL DE LA REDEVANCE SDRM </t>
  </si>
  <si>
    <t xml:space="preserve"> Abattement fabrication en France</t>
  </si>
  <si>
    <t xml:space="preserve"> A payer HT après abattements</t>
  </si>
  <si>
    <t xml:space="preserve"> Frais plancher total</t>
  </si>
  <si>
    <t xml:space="preserve"> Taux Agessa</t>
  </si>
  <si>
    <t xml:space="preserve"> CD single</t>
  </si>
  <si>
    <t xml:space="preserve"> CD album</t>
  </si>
  <si>
    <t xml:space="preserve"> Vinyle album</t>
  </si>
  <si>
    <t xml:space="preserve"> Abattement autoproduction</t>
  </si>
  <si>
    <r>
      <t xml:space="preserve"> </t>
    </r>
    <r>
      <rPr>
        <b/>
        <u/>
        <sz val="12"/>
        <color theme="1"/>
        <rFont val="Calibri"/>
        <scheme val="minor"/>
      </rPr>
      <t>dont</t>
    </r>
    <r>
      <rPr>
        <sz val="12"/>
        <color theme="1"/>
        <rFont val="Calibri"/>
        <family val="2"/>
        <scheme val="minor"/>
      </rPr>
      <t xml:space="preserve"> nb d'ex. promo : </t>
    </r>
  </si>
  <si>
    <r>
      <t xml:space="preserve"> Nombre d'ex. </t>
    </r>
    <r>
      <rPr>
        <b/>
        <u/>
        <sz val="12"/>
        <color theme="1"/>
        <rFont val="Calibri"/>
        <scheme val="minor"/>
      </rPr>
      <t>total</t>
    </r>
    <r>
      <rPr>
        <sz val="12"/>
        <color theme="1"/>
        <rFont val="Calibri"/>
        <family val="2"/>
        <scheme val="minor"/>
      </rPr>
      <t xml:space="preserve"> : </t>
    </r>
  </si>
  <si>
    <t xml:space="preserve">    &lt;— l'un ou l'autre : LAISSER UNE CASE VIDE !!!</t>
  </si>
  <si>
    <t>&lt;— choix du format = 1 dans la case concernée 
       laisser les autres cases VIDE !!!</t>
  </si>
  <si>
    <t xml:space="preserve"> Taxes et TVA</t>
  </si>
  <si>
    <t xml:space="preserve"> A payer TTC  (prévisionnel)</t>
  </si>
  <si>
    <r>
      <rPr>
        <u/>
        <sz val="12"/>
        <color theme="1"/>
        <rFont val="Calibri"/>
        <family val="2"/>
        <scheme val="minor"/>
      </rPr>
      <t>ATTENTION</t>
    </r>
    <r>
      <rPr>
        <sz val="12"/>
        <color theme="1"/>
        <rFont val="Calibri"/>
        <family val="2"/>
        <scheme val="minor"/>
      </rPr>
      <t xml:space="preserve"> : MONTANT INDICATIF NON GARANTI ; CET OUTIL INDICATIF N'EST PAS OFFICIELLEMENT RECONNU PAR LA SDRM/SACEM ET NE FOURNI PAS UNE TARIFICATION EXACTE MAIS UN ORDRE D'IDEE DU MONTANT A PREVOIR POUR VOTRE PROJET DE DUPLICATION </t>
    </r>
  </si>
  <si>
    <t xml:space="preserve"> Ratio exemplaires offerts</t>
  </si>
  <si>
    <t xml:space="preserve"> Minima projet</t>
  </si>
  <si>
    <t xml:space="preserve"> Pourcentage sur vente projet</t>
  </si>
  <si>
    <r>
      <t xml:space="preserve"> INFORMATIONS </t>
    </r>
    <r>
      <rPr>
        <b/>
        <u/>
        <sz val="16"/>
        <rFont val="Calibri"/>
        <scheme val="minor"/>
      </rPr>
      <t xml:space="preserve">A REMPLIR </t>
    </r>
    <r>
      <rPr>
        <b/>
        <sz val="16"/>
        <color theme="1"/>
        <rFont val="Calibri"/>
        <family val="2"/>
        <scheme val="minor"/>
      </rPr>
      <t>SUR VOTRE PROJET</t>
    </r>
  </si>
  <si>
    <t xml:space="preserve">  euros TTC</t>
  </si>
  <si>
    <t xml:space="preserve">  euros HT</t>
  </si>
  <si>
    <t xml:space="preserve">  exemplaires </t>
  </si>
  <si>
    <t xml:space="preserve">  exemplaires</t>
  </si>
  <si>
    <t xml:space="preserve">  1 pour oui</t>
  </si>
  <si>
    <t xml:space="preserve"> Nombre de titres protégés :</t>
  </si>
  <si>
    <t xml:space="preserve">    &lt;— titres dont au moins un ayant droit (auteur, compositeur, arrangeur) 
           est membre de la SACEM (nombre de titres concernés)</t>
  </si>
  <si>
    <t>FORMAT DU DISQUE</t>
  </si>
  <si>
    <t xml:space="preserve">  1 pour oui, rien pour non</t>
  </si>
  <si>
    <t xml:space="preserve"> Nombre de TITRES au total : </t>
  </si>
  <si>
    <r>
      <t xml:space="preserve">    &lt;— exemplaires du tirages total qui seront distribués gratuitement
         </t>
    </r>
    <r>
      <rPr>
        <i/>
        <sz val="11"/>
        <color rgb="FFC00000"/>
        <rFont val="Calibri"/>
        <scheme val="minor"/>
      </rPr>
      <t xml:space="preserve">  (sans la mention "ne peut être vendu" (qui necessite un tirage à part entière))</t>
    </r>
  </si>
  <si>
    <t xml:space="preserve">    &lt;— si le demandeur = l'artiste lui même</t>
  </si>
  <si>
    <r>
      <t xml:space="preserve">Cet outil simulateur éducatif et estimatif est fourni à titre indicatif, approximatif et prévisionnel par le pôle des musiques actuelles en Hauts-de-France </t>
    </r>
    <r>
      <rPr>
        <b/>
        <sz val="13"/>
        <color theme="1"/>
        <rFont val="Calibri"/>
        <family val="2"/>
        <scheme val="minor"/>
      </rPr>
      <t>Haute Fidelité</t>
    </r>
    <r>
      <rPr>
        <sz val="13"/>
        <color theme="1"/>
        <rFont val="Calibri"/>
        <family val="2"/>
        <scheme val="minor"/>
      </rPr>
      <t xml:space="preserve"> via sa plateforme de ressources et conseils music-hdf.org
</t>
    </r>
    <r>
      <rPr>
        <i/>
        <sz val="13"/>
        <color theme="1"/>
        <rFont val="Calibri"/>
        <scheme val="minor"/>
      </rPr>
      <t xml:space="preserve">
Pour toute question, amélioration, correction ou remarques : 
romain@music-hdf.org</t>
    </r>
  </si>
  <si>
    <r>
      <t xml:space="preserve">   &lt;— ATTENTION : TAUX FIXES SACEM ET PRECALCULS A NE PAS MOFIDIER !
</t>
    </r>
    <r>
      <rPr>
        <b/>
        <i/>
        <sz val="11"/>
        <color theme="0" tint="-0.34998626667073579"/>
        <rFont val="Calibri"/>
        <scheme val="minor"/>
      </rPr>
      <t>référence</t>
    </r>
    <r>
      <rPr>
        <i/>
        <sz val="11"/>
        <color theme="0" tint="-0.34998626667073579"/>
        <rFont val="Calibri"/>
        <scheme val="minor"/>
      </rPr>
      <t xml:space="preserve"> : https://clients.sacem.fr/docs/autorisations/bareme_production_disque.doc.pdf</t>
    </r>
  </si>
  <si>
    <t>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</si>
</sst>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C00000"/>
      <name val="Calibri"/>
      <scheme val="minor"/>
    </font>
    <font>
      <i/>
      <sz val="11"/>
      <color theme="0" tint="-0.34998626667073579"/>
      <name val="Calibri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scheme val="minor"/>
    </font>
    <font>
      <sz val="10"/>
      <color theme="1"/>
      <name val="Calibri"/>
      <scheme val="minor"/>
    </font>
    <font>
      <i/>
      <sz val="18"/>
      <name val="Calibri"/>
      <scheme val="minor"/>
    </font>
    <font>
      <i/>
      <sz val="13"/>
      <color theme="1"/>
      <name val="Calibri"/>
      <scheme val="minor"/>
    </font>
    <font>
      <b/>
      <u/>
      <sz val="16"/>
      <name val="Calibri"/>
      <scheme val="minor"/>
    </font>
    <font>
      <b/>
      <i/>
      <sz val="11"/>
      <color theme="0" tint="-0.34998626667073579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01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/>
    <xf numFmtId="0" fontId="4" fillId="0" borderId="2" xfId="0" applyFont="1" applyBorder="1"/>
    <xf numFmtId="0" fontId="5" fillId="0" borderId="0" xfId="0" applyFont="1"/>
    <xf numFmtId="0" fontId="6" fillId="0" borderId="2" xfId="0" applyFont="1" applyBorder="1"/>
    <xf numFmtId="0" fontId="5" fillId="0" borderId="2" xfId="0" applyFont="1" applyBorder="1"/>
    <xf numFmtId="0" fontId="7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" fillId="0" borderId="2" xfId="0" applyFont="1" applyBorder="1"/>
    <xf numFmtId="0" fontId="18" fillId="0" borderId="0" xfId="0" applyFont="1"/>
    <xf numFmtId="0" fontId="20" fillId="0" borderId="0" xfId="0" applyFont="1"/>
    <xf numFmtId="0" fontId="12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/>
    <xf numFmtId="0" fontId="21" fillId="0" borderId="0" xfId="0" applyFont="1"/>
    <xf numFmtId="0" fontId="5" fillId="0" borderId="0" xfId="0" applyFont="1" applyBorder="1"/>
    <xf numFmtId="0" fontId="0" fillId="0" borderId="6" xfId="0" applyBorder="1"/>
    <xf numFmtId="0" fontId="3" fillId="0" borderId="2" xfId="0" applyFont="1" applyFill="1" applyBorder="1"/>
    <xf numFmtId="0" fontId="20" fillId="0" borderId="0" xfId="0" applyFont="1" applyAlignment="1">
      <alignment horizontal="left"/>
    </xf>
    <xf numFmtId="0" fontId="1" fillId="0" borderId="0" xfId="0" applyFont="1" applyFill="1" applyBorder="1"/>
    <xf numFmtId="0" fontId="0" fillId="0" borderId="0" xfId="0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3" fillId="2" borderId="4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</cellXfs>
  <cellStyles count="1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A3" sqref="A3"/>
    </sheetView>
  </sheetViews>
  <sheetFormatPr baseColWidth="10" defaultRowHeight="15" x14ac:dyDescent="0"/>
  <cols>
    <col min="1" max="1" width="5.83203125" customWidth="1"/>
    <col min="2" max="2" width="26.83203125" customWidth="1"/>
    <col min="3" max="3" width="7.83203125" customWidth="1"/>
    <col min="4" max="4" width="13.83203125" customWidth="1"/>
    <col min="5" max="5" width="23" customWidth="1"/>
    <col min="6" max="6" width="7" customWidth="1"/>
    <col min="7" max="7" width="33.83203125" customWidth="1"/>
  </cols>
  <sheetData>
    <row r="1" spans="1:7" ht="33">
      <c r="A1" s="13" t="s">
        <v>16</v>
      </c>
      <c r="B1" s="14"/>
      <c r="C1" s="14"/>
      <c r="D1" s="14"/>
      <c r="E1" s="14"/>
      <c r="F1" s="14"/>
      <c r="G1" s="14"/>
    </row>
    <row r="2" spans="1:7" ht="23">
      <c r="A2" s="24" t="s">
        <v>50</v>
      </c>
      <c r="B2" s="23"/>
      <c r="C2" s="23"/>
      <c r="D2" s="23"/>
      <c r="E2" s="23"/>
      <c r="F2" s="23"/>
      <c r="G2" s="23"/>
    </row>
    <row r="5" spans="1:7" ht="21" customHeight="1">
      <c r="A5" t="s">
        <v>0</v>
      </c>
      <c r="B5" s="9" t="s">
        <v>5</v>
      </c>
      <c r="C5" s="10"/>
      <c r="D5" s="10"/>
      <c r="E5" s="31" t="s">
        <v>49</v>
      </c>
      <c r="F5" s="17"/>
      <c r="G5" s="32" t="s">
        <v>48</v>
      </c>
    </row>
    <row r="6" spans="1:7" ht="12" customHeight="1">
      <c r="B6" s="9"/>
      <c r="C6" s="10"/>
      <c r="D6" s="10"/>
      <c r="E6" s="31"/>
      <c r="F6" s="17"/>
      <c r="G6" s="33"/>
    </row>
    <row r="7" spans="1:7" ht="16" customHeight="1">
      <c r="B7" s="12" t="s">
        <v>19</v>
      </c>
      <c r="C7" s="10">
        <v>25</v>
      </c>
      <c r="D7" s="10"/>
      <c r="E7" s="31"/>
      <c r="F7" s="17"/>
      <c r="G7" s="33"/>
    </row>
    <row r="8" spans="1:7" ht="15" customHeight="1">
      <c r="B8" s="12" t="s">
        <v>6</v>
      </c>
      <c r="C8" s="10">
        <v>0.22869999999999999</v>
      </c>
      <c r="D8" s="10"/>
      <c r="E8" s="31"/>
      <c r="F8" s="17"/>
      <c r="G8" s="33"/>
    </row>
    <row r="9" spans="1:7" ht="15" customHeight="1">
      <c r="B9" s="12" t="s">
        <v>7</v>
      </c>
      <c r="C9" s="10">
        <v>0.4955</v>
      </c>
      <c r="D9" s="10"/>
      <c r="E9" s="31"/>
      <c r="F9" s="17"/>
      <c r="G9" s="33"/>
    </row>
    <row r="10" spans="1:7" ht="16" customHeight="1">
      <c r="B10" s="12" t="s">
        <v>13</v>
      </c>
      <c r="C10" s="10">
        <v>0.29880000000000001</v>
      </c>
      <c r="D10" s="10"/>
      <c r="E10" s="31"/>
      <c r="F10" s="17"/>
      <c r="G10" s="33"/>
    </row>
    <row r="11" spans="1:7" ht="15" customHeight="1">
      <c r="B11" s="12" t="s">
        <v>20</v>
      </c>
      <c r="C11" s="10">
        <v>1.0999999999999999E-2</v>
      </c>
      <c r="D11" s="10"/>
      <c r="E11" s="31"/>
      <c r="F11" s="17"/>
      <c r="G11" s="33"/>
    </row>
    <row r="12" spans="1:7" ht="16" customHeight="1">
      <c r="B12" s="12" t="s">
        <v>12</v>
      </c>
      <c r="C12" s="10">
        <v>0.1</v>
      </c>
      <c r="D12" s="10"/>
      <c r="E12" s="31"/>
      <c r="F12" s="17"/>
      <c r="G12" s="33"/>
    </row>
    <row r="13" spans="1:7" ht="15" customHeight="1">
      <c r="B13" s="12" t="s">
        <v>11</v>
      </c>
      <c r="C13" s="10">
        <v>0.33</v>
      </c>
      <c r="D13" s="10"/>
      <c r="E13" s="31"/>
      <c r="F13" s="17"/>
      <c r="G13" s="33"/>
    </row>
    <row r="14" spans="1:7" ht="16" customHeight="1">
      <c r="B14" s="12" t="s">
        <v>10</v>
      </c>
      <c r="C14" s="10">
        <v>9.0090000000000003E-2</v>
      </c>
      <c r="D14" s="10"/>
      <c r="E14" s="31"/>
      <c r="F14" s="17"/>
      <c r="G14" s="33"/>
    </row>
    <row r="15" spans="1:7" ht="16" customHeight="1">
      <c r="B15" s="12" t="s">
        <v>9</v>
      </c>
      <c r="C15" s="10">
        <v>7.3999999999999996E-2</v>
      </c>
      <c r="D15" s="10"/>
      <c r="E15" s="31"/>
      <c r="F15" s="17"/>
      <c r="G15" s="33"/>
    </row>
    <row r="16" spans="1:7" ht="15" customHeight="1">
      <c r="B16" s="12" t="s">
        <v>8</v>
      </c>
      <c r="C16" s="10">
        <f>C34/C33</f>
        <v>1</v>
      </c>
      <c r="D16" s="10"/>
      <c r="E16" s="31"/>
      <c r="F16" s="17"/>
      <c r="G16" s="33"/>
    </row>
    <row r="17" spans="1:7" ht="15" customHeight="1">
      <c r="B17" s="12" t="s">
        <v>32</v>
      </c>
      <c r="C17" s="10">
        <f>C30/C29</f>
        <v>0.3</v>
      </c>
      <c r="D17" s="10"/>
      <c r="E17" s="31"/>
      <c r="F17" s="17"/>
      <c r="G17" s="33"/>
    </row>
    <row r="18" spans="1:7" ht="16" customHeight="1">
      <c r="B18" s="12" t="s">
        <v>24</v>
      </c>
      <c r="C18" s="10">
        <f>0.1</f>
        <v>0.1</v>
      </c>
      <c r="D18" s="10"/>
      <c r="E18" s="31"/>
      <c r="F18" s="17"/>
      <c r="G18" s="33"/>
    </row>
    <row r="19" spans="1:7" ht="15" customHeight="1">
      <c r="B19" s="12" t="s">
        <v>17</v>
      </c>
      <c r="C19" s="10">
        <f>0.1</f>
        <v>0.1</v>
      </c>
      <c r="D19" s="10"/>
      <c r="E19" s="31"/>
      <c r="F19" s="17"/>
      <c r="G19" s="33"/>
    </row>
    <row r="20" spans="1:7" ht="15" customHeight="1">
      <c r="A20" s="26"/>
      <c r="B20" s="25" t="s">
        <v>33</v>
      </c>
      <c r="C20" s="10">
        <f>IF(C37&lt;&gt;"",C8,1)*IF(C38&lt;&gt;"",C9,1)
*IF(C39&lt;&gt;"",C10,1)</f>
        <v>0.29880000000000001</v>
      </c>
      <c r="D20" s="10"/>
      <c r="E20" s="31"/>
      <c r="F20" s="17"/>
      <c r="G20" s="33"/>
    </row>
    <row r="21" spans="1:7" ht="15" customHeight="1">
      <c r="A21" s="26"/>
      <c r="B21" s="25" t="s">
        <v>34</v>
      </c>
      <c r="C21" s="10">
        <f>IF(C26&lt;&gt;"",C26*C14,1)
   * IF(C27&lt;&gt;"",C27*C15,1)</f>
        <v>0.90090000000000003</v>
      </c>
      <c r="D21" s="10"/>
      <c r="E21" s="31"/>
      <c r="F21" s="17"/>
      <c r="G21" s="33"/>
    </row>
    <row r="24" spans="1:7" ht="20">
      <c r="A24" t="s">
        <v>0</v>
      </c>
      <c r="B24" s="27" t="s">
        <v>35</v>
      </c>
    </row>
    <row r="25" spans="1:7" ht="12" customHeight="1">
      <c r="B25" s="4"/>
    </row>
    <row r="26" spans="1:7" ht="16" customHeight="1">
      <c r="B26" s="5" t="s">
        <v>1</v>
      </c>
      <c r="C26" s="2">
        <v>10</v>
      </c>
      <c r="D26" s="28" t="s">
        <v>36</v>
      </c>
      <c r="E26" s="39" t="s">
        <v>27</v>
      </c>
      <c r="F26" s="34"/>
      <c r="G26" s="34"/>
    </row>
    <row r="27" spans="1:7">
      <c r="B27" s="5" t="s">
        <v>2</v>
      </c>
      <c r="C27" s="2"/>
      <c r="D27" s="28" t="s">
        <v>37</v>
      </c>
      <c r="E27" s="39"/>
      <c r="F27" s="34"/>
      <c r="G27" s="34"/>
    </row>
    <row r="28" spans="1:7">
      <c r="A28" s="1"/>
      <c r="B28" s="5"/>
      <c r="D28" s="28"/>
    </row>
    <row r="29" spans="1:7">
      <c r="B29" s="5" t="s">
        <v>26</v>
      </c>
      <c r="C29" s="3">
        <v>100</v>
      </c>
      <c r="D29" s="28" t="s">
        <v>38</v>
      </c>
    </row>
    <row r="30" spans="1:7" ht="15" customHeight="1">
      <c r="B30" s="5" t="s">
        <v>25</v>
      </c>
      <c r="C30" s="2">
        <v>30</v>
      </c>
      <c r="D30" s="28" t="s">
        <v>39</v>
      </c>
      <c r="E30" s="34" t="s">
        <v>46</v>
      </c>
      <c r="F30" s="34"/>
      <c r="G30" s="34"/>
    </row>
    <row r="31" spans="1:7" ht="15" customHeight="1">
      <c r="D31" s="28"/>
      <c r="E31" s="34"/>
      <c r="F31" s="34"/>
      <c r="G31" s="34"/>
    </row>
    <row r="32" spans="1:7" ht="15" customHeight="1">
      <c r="D32" s="20"/>
    </row>
    <row r="33" spans="2:7" ht="15" customHeight="1">
      <c r="B33" s="5" t="s">
        <v>45</v>
      </c>
      <c r="C33" s="7">
        <v>10</v>
      </c>
      <c r="D33" s="28"/>
    </row>
    <row r="34" spans="2:7" ht="16" customHeight="1">
      <c r="B34" s="5" t="s">
        <v>41</v>
      </c>
      <c r="C34" s="3">
        <v>10</v>
      </c>
      <c r="D34" s="28"/>
      <c r="E34" s="34" t="s">
        <v>42</v>
      </c>
      <c r="F34" s="34"/>
      <c r="G34" s="34"/>
    </row>
    <row r="35" spans="2:7" ht="15" customHeight="1">
      <c r="B35" s="8"/>
      <c r="D35" s="8"/>
      <c r="E35" s="34"/>
      <c r="F35" s="34"/>
      <c r="G35" s="34"/>
    </row>
    <row r="36" spans="2:7" ht="15" customHeight="1">
      <c r="B36" s="29" t="s">
        <v>43</v>
      </c>
      <c r="D36" s="20"/>
    </row>
    <row r="37" spans="2:7" ht="15" customHeight="1">
      <c r="B37" s="11" t="s">
        <v>21</v>
      </c>
      <c r="C37" s="2"/>
      <c r="D37" s="35" t="s">
        <v>40</v>
      </c>
      <c r="E37" s="39" t="s">
        <v>28</v>
      </c>
      <c r="F37" s="34"/>
      <c r="G37" s="34"/>
    </row>
    <row r="38" spans="2:7" ht="15" customHeight="1">
      <c r="B38" s="11" t="s">
        <v>22</v>
      </c>
      <c r="C38" s="3"/>
      <c r="D38" s="35"/>
      <c r="E38" s="39"/>
      <c r="F38" s="34"/>
      <c r="G38" s="34"/>
    </row>
    <row r="39" spans="2:7" ht="15" customHeight="1">
      <c r="B39" s="11" t="s">
        <v>23</v>
      </c>
      <c r="C39" s="3">
        <v>1</v>
      </c>
      <c r="D39" s="35"/>
      <c r="E39" s="39"/>
      <c r="F39" s="34"/>
      <c r="G39" s="34"/>
    </row>
    <row r="40" spans="2:7" ht="15" customHeight="1">
      <c r="B40" s="8"/>
      <c r="D40" s="28"/>
      <c r="F40" s="19"/>
      <c r="G40" s="19"/>
    </row>
    <row r="41" spans="2:7" ht="15" customHeight="1">
      <c r="B41" s="5" t="s">
        <v>3</v>
      </c>
      <c r="C41" s="3">
        <v>1</v>
      </c>
      <c r="D41" s="28" t="s">
        <v>44</v>
      </c>
    </row>
    <row r="42" spans="2:7" ht="15" customHeight="1">
      <c r="B42" s="5" t="s">
        <v>4</v>
      </c>
      <c r="C42" s="2"/>
      <c r="D42" s="28" t="s">
        <v>40</v>
      </c>
      <c r="E42" s="39" t="s">
        <v>47</v>
      </c>
      <c r="F42" s="34"/>
      <c r="G42" s="34"/>
    </row>
    <row r="43" spans="2:7" ht="15" customHeight="1">
      <c r="B43" s="8"/>
      <c r="C43" s="6"/>
      <c r="D43" s="20"/>
    </row>
    <row r="44" spans="2:7" ht="15" customHeight="1">
      <c r="D44" s="20"/>
    </row>
    <row r="45" spans="2:7" ht="20">
      <c r="B45" s="4" t="s">
        <v>14</v>
      </c>
    </row>
    <row r="46" spans="2:7" ht="12" customHeight="1">
      <c r="B46" s="4"/>
    </row>
    <row r="47" spans="2:7" ht="15" customHeight="1">
      <c r="B47" s="5" t="s">
        <v>15</v>
      </c>
      <c r="C47" s="36">
        <f xml:space="preserve">
(
(IF(C30&gt;(C29*C13),C29*C13,C30)*C16
*IF(C37&lt;&gt;"",C8,1)*IF(C38&lt;&gt;"",C9,1)
*IF(C39&lt;&gt;"",C10,1)
)
+
((
C29-IF(C30&gt;(C29*C13),C29*C13,C30))
*C16
*IF(C21&lt;C20,C20,C21)
)+0
)
*IF(C34=0,0,1)</f>
        <v>72.027000000000001</v>
      </c>
      <c r="D47" s="36"/>
    </row>
    <row r="48" spans="2:7">
      <c r="B48" s="18" t="s">
        <v>18</v>
      </c>
      <c r="C48" s="37">
        <f xml:space="preserve">
IF( C34&lt;1,0,
IF(C47&lt;25,25,C47-(C47*C19*C41)-(C47*C18*C42)  )
)</f>
        <v>64.824299999999994</v>
      </c>
      <c r="D48" s="37"/>
    </row>
    <row r="49" spans="2:7">
      <c r="B49" s="5" t="s">
        <v>29</v>
      </c>
      <c r="C49" s="36">
        <f>C48*C12+C48*C11</f>
        <v>7.1954972999999995</v>
      </c>
      <c r="D49" s="36"/>
    </row>
    <row r="50" spans="2:7" s="15" customFormat="1" ht="31" customHeight="1">
      <c r="B50" s="16" t="s">
        <v>30</v>
      </c>
      <c r="C50" s="38">
        <f>C48+C49</f>
        <v>72.019797299999993</v>
      </c>
      <c r="D50" s="38"/>
      <c r="E50" s="21"/>
      <c r="F50" s="21"/>
      <c r="G50" s="22"/>
    </row>
    <row r="51" spans="2:7" ht="15" customHeight="1">
      <c r="B51" s="30" t="s">
        <v>31</v>
      </c>
      <c r="C51" s="30"/>
      <c r="D51" s="30"/>
      <c r="E51" s="30"/>
      <c r="F51" s="30"/>
      <c r="G51" s="30"/>
    </row>
    <row r="52" spans="2:7">
      <c r="B52" s="30"/>
      <c r="C52" s="30"/>
      <c r="D52" s="30"/>
      <c r="E52" s="30"/>
      <c r="F52" s="30"/>
      <c r="G52" s="30"/>
    </row>
    <row r="53" spans="2:7">
      <c r="B53" s="30"/>
      <c r="C53" s="30"/>
      <c r="D53" s="30"/>
      <c r="E53" s="30"/>
      <c r="F53" s="30"/>
      <c r="G53" s="30"/>
    </row>
  </sheetData>
  <mergeCells count="13">
    <mergeCell ref="B51:G53"/>
    <mergeCell ref="E5:E21"/>
    <mergeCell ref="G5:G21"/>
    <mergeCell ref="E34:G35"/>
    <mergeCell ref="D37:D39"/>
    <mergeCell ref="E30:G31"/>
    <mergeCell ref="C47:D47"/>
    <mergeCell ref="C48:D48"/>
    <mergeCell ref="C50:D50"/>
    <mergeCell ref="C49:D49"/>
    <mergeCell ref="E26:G27"/>
    <mergeCell ref="E42:G42"/>
    <mergeCell ref="E37:G3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Hng</dc:creator>
  <cp:lastModifiedBy>musichdf</cp:lastModifiedBy>
  <dcterms:created xsi:type="dcterms:W3CDTF">2019-12-10T13:18:26Z</dcterms:created>
  <dcterms:modified xsi:type="dcterms:W3CDTF">2022-05-04T06:49:51Z</dcterms:modified>
</cp:coreProperties>
</file>